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G5_KYOTO\Registries\Global communication\Website\Climateregistry\media\docs\compliance\"/>
    </mc:Choice>
  </mc:AlternateContent>
  <xr:revisionPtr revIDLastSave="0" documentId="13_ncr:1_{BEB0E000-C48D-4F05-A315-BEFEA360FADE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BE_ESD_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D22" i="1" l="1"/>
  <c r="C29" i="1"/>
  <c r="D29" i="1"/>
  <c r="E29" i="1"/>
  <c r="F29" i="1"/>
  <c r="C28" i="1" l="1"/>
  <c r="F28" i="1"/>
  <c r="E28" i="1"/>
  <c r="D28" i="1"/>
  <c r="D25" i="1" l="1"/>
  <c r="E25" i="1"/>
  <c r="F25" i="1"/>
  <c r="F33" i="1" s="1"/>
  <c r="D26" i="1"/>
  <c r="D33" i="1" s="1"/>
  <c r="E26" i="1"/>
  <c r="F26" i="1"/>
  <c r="D27" i="1"/>
  <c r="E27" i="1"/>
  <c r="E33" i="1" s="1"/>
  <c r="F27" i="1"/>
  <c r="C26" i="1"/>
  <c r="C27" i="1"/>
  <c r="C25" i="1"/>
  <c r="C33" i="1" s="1"/>
  <c r="F22" i="1"/>
  <c r="E22" i="1"/>
  <c r="C22" i="1"/>
  <c r="C11" i="1"/>
</calcChain>
</file>

<file path=xl/sharedStrings.xml><?xml version="1.0" encoding="utf-8"?>
<sst xmlns="http://schemas.openxmlformats.org/spreadsheetml/2006/main" count="18" uniqueCount="8">
  <si>
    <t>Allocations</t>
  </si>
  <si>
    <t>BE</t>
  </si>
  <si>
    <t>FLA</t>
  </si>
  <si>
    <t>WAL</t>
  </si>
  <si>
    <t>BRU</t>
  </si>
  <si>
    <t>Total</t>
  </si>
  <si>
    <t>Emissions</t>
  </si>
  <si>
    <t>Deficit/Surplus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</si>
</sst>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164" fontId="0" fillId="3" borderId="11" xfId="1" applyNumberFormat="1" applyFont="1" applyFill="1" applyBorder="1"/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4" fontId="0" fillId="3" borderId="18" xfId="1" applyNumberFormat="1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3" fillId="2" borderId="15" xfId="1" applyNumberFormat="1" applyFont="1" applyFill="1" applyBorder="1"/>
    <xf numFmtId="0" fontId="0" fillId="2" borderId="5" xfId="0" applyFill="1" applyBorder="1"/>
    <xf numFmtId="164" fontId="3" fillId="2" borderId="6" xfId="1" applyNumberFormat="1" applyFont="1" applyFill="1" applyBorder="1"/>
    <xf numFmtId="164" fontId="3" fillId="2" borderId="7" xfId="1" applyNumberFormat="1" applyFont="1" applyFill="1" applyBorder="1"/>
    <xf numFmtId="164" fontId="3" fillId="2" borderId="8" xfId="1" applyNumberFormat="1" applyFont="1" applyFill="1" applyBorder="1"/>
    <xf numFmtId="0" fontId="0" fillId="2" borderId="9" xfId="0" applyFill="1" applyBorder="1"/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1" xfId="1" applyNumberFormat="1" applyFont="1" applyFill="1" applyBorder="1"/>
    <xf numFmtId="164" fontId="3" fillId="2" borderId="14" xfId="1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164" fontId="2" fillId="4" borderId="2" xfId="0" applyNumberFormat="1" applyFont="1" applyFill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0" fontId="0" fillId="4" borderId="9" xfId="0" applyFill="1" applyBorder="1"/>
    <xf numFmtId="0" fontId="0" fillId="4" borderId="16" xfId="0" applyFill="1" applyBorder="1"/>
    <xf numFmtId="164" fontId="0" fillId="5" borderId="10" xfId="1" applyNumberFormat="1" applyFont="1" applyFill="1" applyBorder="1"/>
    <xf numFmtId="164" fontId="0" fillId="5" borderId="17" xfId="1" applyNumberFormat="1" applyFont="1" applyFill="1" applyBorder="1"/>
    <xf numFmtId="164" fontId="0" fillId="5" borderId="21" xfId="1" applyNumberFormat="1" applyFont="1" applyFill="1" applyBorder="1"/>
    <xf numFmtId="0" fontId="4" fillId="3" borderId="5" xfId="0" applyFont="1" applyFill="1" applyBorder="1"/>
    <xf numFmtId="164" fontId="4" fillId="3" borderId="6" xfId="1" applyNumberFormat="1" applyFont="1" applyFill="1" applyBorder="1"/>
    <xf numFmtId="164" fontId="4" fillId="3" borderId="7" xfId="1" applyNumberFormat="1" applyFont="1" applyFill="1" applyBorder="1"/>
    <xf numFmtId="164" fontId="4" fillId="3" borderId="8" xfId="1" applyNumberFormat="1" applyFont="1" applyFill="1" applyBorder="1"/>
    <xf numFmtId="0" fontId="4" fillId="3" borderId="9" xfId="0" applyFont="1" applyFill="1" applyBorder="1"/>
    <xf numFmtId="164" fontId="4" fillId="3" borderId="10" xfId="1" applyNumberFormat="1" applyFont="1" applyFill="1" applyBorder="1"/>
    <xf numFmtId="164" fontId="4" fillId="3" borderId="12" xfId="1" applyNumberFormat="1" applyFont="1" applyFill="1" applyBorder="1"/>
    <xf numFmtId="164" fontId="4" fillId="3" borderId="13" xfId="1" applyNumberFormat="1" applyFont="1" applyFill="1" applyBorder="1"/>
    <xf numFmtId="164" fontId="4" fillId="3" borderId="11" xfId="1" applyNumberFormat="1" applyFont="1" applyFill="1" applyBorder="1"/>
    <xf numFmtId="164" fontId="4" fillId="3" borderId="14" xfId="1" applyNumberFormat="1" applyFont="1" applyFill="1" applyBorder="1"/>
    <xf numFmtId="164" fontId="4" fillId="3" borderId="15" xfId="1" applyNumberFormat="1" applyFont="1" applyFill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33"/>
  <sheetViews>
    <sheetView tabSelected="1" workbookViewId="0">
      <selection activeCell="B2" sqref="B2"/>
    </sheetView>
  </sheetViews>
  <sheetFormatPr defaultRowHeight="15" x14ac:dyDescent="0.25"/>
  <cols>
    <col min="1" max="1" width="2.7109375" customWidth="1"/>
    <col min="2" max="2" width="13.5703125" bestFit="1" customWidth="1"/>
    <col min="3" max="5" width="12.42578125" bestFit="1" customWidth="1"/>
    <col min="6" max="6" width="11.28515625" bestFit="1" customWidth="1"/>
    <col min="7" max="7" width="2.7109375" customWidth="1"/>
    <col min="8" max="8" width="9.140625" bestFit="1" customWidth="1"/>
    <col min="9" max="10" width="12" bestFit="1" customWidth="1"/>
    <col min="11" max="12" width="11" bestFit="1" customWidth="1"/>
    <col min="13" max="13" width="2.7109375" customWidth="1"/>
    <col min="14" max="14" width="13.5703125" bestFit="1" customWidth="1"/>
    <col min="19" max="19" width="2.7109375" customWidth="1"/>
  </cols>
  <sheetData>
    <row r="1" spans="2:6" ht="15.75" thickBot="1" x14ac:dyDescent="0.3"/>
    <row r="2" spans="2:6" ht="15.75" thickBot="1" x14ac:dyDescent="0.3">
      <c r="B2" s="21" t="s">
        <v>0</v>
      </c>
      <c r="C2" s="22" t="s">
        <v>1</v>
      </c>
      <c r="D2" s="23" t="s">
        <v>2</v>
      </c>
      <c r="E2" s="23" t="s">
        <v>3</v>
      </c>
      <c r="F2" s="24" t="s">
        <v>4</v>
      </c>
    </row>
    <row r="3" spans="2:6" x14ac:dyDescent="0.25">
      <c r="B3" s="34">
        <v>2013</v>
      </c>
      <c r="C3" s="35">
        <v>78379825</v>
      </c>
      <c r="D3" s="36">
        <v>48048531</v>
      </c>
      <c r="E3" s="36">
        <v>26029033</v>
      </c>
      <c r="F3" s="37">
        <v>4302261</v>
      </c>
    </row>
    <row r="4" spans="2:6" x14ac:dyDescent="0.25">
      <c r="B4" s="38">
        <v>2014</v>
      </c>
      <c r="C4" s="39">
        <v>76850894</v>
      </c>
      <c r="D4" s="40">
        <v>46959027</v>
      </c>
      <c r="E4" s="40">
        <v>25623785</v>
      </c>
      <c r="F4" s="41">
        <v>4268082</v>
      </c>
    </row>
    <row r="5" spans="2:6" x14ac:dyDescent="0.25">
      <c r="B5" s="38">
        <v>2015</v>
      </c>
      <c r="C5" s="39">
        <v>75321962</v>
      </c>
      <c r="D5" s="40">
        <v>45869527</v>
      </c>
      <c r="E5" s="40">
        <v>25218534</v>
      </c>
      <c r="F5" s="41">
        <v>4233901</v>
      </c>
    </row>
    <row r="6" spans="2:6" x14ac:dyDescent="0.25">
      <c r="B6" s="38">
        <v>2016</v>
      </c>
      <c r="C6" s="39">
        <v>73793030</v>
      </c>
      <c r="D6" s="40">
        <v>44780029</v>
      </c>
      <c r="E6" s="40">
        <v>24813281</v>
      </c>
      <c r="F6" s="41">
        <v>4199720</v>
      </c>
    </row>
    <row r="7" spans="2:6" x14ac:dyDescent="0.25">
      <c r="B7" s="38">
        <v>2017</v>
      </c>
      <c r="C7" s="39">
        <v>72487350</v>
      </c>
      <c r="D7" s="40">
        <v>43016898</v>
      </c>
      <c r="E7" s="40">
        <v>25223065</v>
      </c>
      <c r="F7" s="41">
        <v>4247387</v>
      </c>
    </row>
    <row r="8" spans="2:6" x14ac:dyDescent="0.25">
      <c r="B8" s="38">
        <v>2018</v>
      </c>
      <c r="C8" s="39">
        <v>71074102</v>
      </c>
      <c r="D8" s="40">
        <v>42062926</v>
      </c>
      <c r="E8" s="40">
        <v>24801759</v>
      </c>
      <c r="F8" s="41">
        <v>4209417</v>
      </c>
    </row>
    <row r="9" spans="2:6" x14ac:dyDescent="0.25">
      <c r="B9" s="29">
        <v>2019</v>
      </c>
      <c r="C9" s="31">
        <v>69660855</v>
      </c>
      <c r="D9" s="1"/>
      <c r="E9" s="1"/>
      <c r="F9" s="2"/>
    </row>
    <row r="10" spans="2:6" ht="15.75" thickBot="1" x14ac:dyDescent="0.3">
      <c r="B10" s="30">
        <v>2020</v>
      </c>
      <c r="C10" s="32">
        <v>68247607</v>
      </c>
      <c r="D10" s="3"/>
      <c r="E10" s="3"/>
      <c r="F10" s="4"/>
    </row>
    <row r="11" spans="2:6" ht="15.75" thickBot="1" x14ac:dyDescent="0.3">
      <c r="B11" s="25" t="s">
        <v>5</v>
      </c>
      <c r="C11" s="26">
        <f>SUM(C3:C10)</f>
        <v>585815625</v>
      </c>
      <c r="D11" s="27"/>
      <c r="E11" s="27"/>
      <c r="F11" s="28"/>
    </row>
    <row r="12" spans="2:6" ht="15.75" thickBot="1" x14ac:dyDescent="0.3"/>
    <row r="13" spans="2:6" ht="15.75" thickBot="1" x14ac:dyDescent="0.3">
      <c r="B13" s="21" t="s">
        <v>6</v>
      </c>
      <c r="C13" s="22" t="s">
        <v>1</v>
      </c>
      <c r="D13" s="23" t="s">
        <v>2</v>
      </c>
      <c r="E13" s="23" t="s">
        <v>3</v>
      </c>
      <c r="F13" s="24" t="s">
        <v>4</v>
      </c>
    </row>
    <row r="14" spans="2:6" x14ac:dyDescent="0.25">
      <c r="B14" s="34">
        <v>2013</v>
      </c>
      <c r="C14" s="35">
        <v>74264633</v>
      </c>
      <c r="D14" s="36">
        <v>45987372</v>
      </c>
      <c r="E14" s="36">
        <v>24282512</v>
      </c>
      <c r="F14" s="37">
        <v>3994749</v>
      </c>
    </row>
    <row r="15" spans="2:6" x14ac:dyDescent="0.25">
      <c r="B15" s="38">
        <v>2014</v>
      </c>
      <c r="C15" s="39">
        <v>70054910</v>
      </c>
      <c r="D15" s="40">
        <v>43268578</v>
      </c>
      <c r="E15" s="40">
        <v>23206518</v>
      </c>
      <c r="F15" s="41">
        <v>3579814</v>
      </c>
    </row>
    <row r="16" spans="2:6" x14ac:dyDescent="0.25">
      <c r="B16" s="38">
        <v>2015</v>
      </c>
      <c r="C16" s="39">
        <v>72719520</v>
      </c>
      <c r="D16" s="42">
        <v>45117985</v>
      </c>
      <c r="E16" s="43">
        <v>23889211</v>
      </c>
      <c r="F16" s="44">
        <v>3712324</v>
      </c>
    </row>
    <row r="17" spans="2:6" x14ac:dyDescent="0.25">
      <c r="B17" s="38">
        <v>2016</v>
      </c>
      <c r="C17" s="39">
        <v>74063149</v>
      </c>
      <c r="D17" s="42">
        <v>46073085</v>
      </c>
      <c r="E17" s="43">
        <v>24146182</v>
      </c>
      <c r="F17" s="44">
        <v>3843882</v>
      </c>
    </row>
    <row r="18" spans="2:6" x14ac:dyDescent="0.25">
      <c r="B18" s="38">
        <v>2017</v>
      </c>
      <c r="C18" s="39">
        <v>70824562</v>
      </c>
      <c r="D18" s="40">
        <v>43576338</v>
      </c>
      <c r="E18" s="40">
        <v>23564063</v>
      </c>
      <c r="F18" s="41">
        <v>3684161</v>
      </c>
    </row>
    <row r="19" spans="2:6" x14ac:dyDescent="0.25">
      <c r="B19" s="38">
        <v>2018</v>
      </c>
      <c r="C19" s="39">
        <v>74253859</v>
      </c>
      <c r="D19" s="40">
        <v>45714645</v>
      </c>
      <c r="E19" s="40">
        <v>24882799</v>
      </c>
      <c r="F19" s="41">
        <v>3656415</v>
      </c>
    </row>
    <row r="20" spans="2:6" x14ac:dyDescent="0.25">
      <c r="B20" s="29">
        <v>2019</v>
      </c>
      <c r="C20" s="31"/>
      <c r="D20" s="1"/>
      <c r="E20" s="1"/>
      <c r="F20" s="2"/>
    </row>
    <row r="21" spans="2:6" ht="15.75" thickBot="1" x14ac:dyDescent="0.3">
      <c r="B21" s="30">
        <v>2020</v>
      </c>
      <c r="C21" s="33"/>
      <c r="D21" s="3"/>
      <c r="E21" s="3"/>
      <c r="F21" s="4"/>
    </row>
    <row r="22" spans="2:6" ht="15.75" thickBot="1" x14ac:dyDescent="0.3">
      <c r="B22" s="25" t="s">
        <v>5</v>
      </c>
      <c r="C22" s="26">
        <f>SUM(C14:C21)</f>
        <v>436180633</v>
      </c>
      <c r="D22" s="27">
        <f>SUM(D14:D21)</f>
        <v>269738003</v>
      </c>
      <c r="E22" s="27">
        <f>SUM(E14:E21)</f>
        <v>143971285</v>
      </c>
      <c r="F22" s="28">
        <f>SUM(F14:F21)</f>
        <v>22471345</v>
      </c>
    </row>
    <row r="23" spans="2:6" ht="15.75" thickBot="1" x14ac:dyDescent="0.3"/>
    <row r="24" spans="2:6" ht="15.75" thickBot="1" x14ac:dyDescent="0.3">
      <c r="B24" s="21" t="s">
        <v>7</v>
      </c>
      <c r="C24" s="22" t="s">
        <v>1</v>
      </c>
      <c r="D24" s="23" t="s">
        <v>2</v>
      </c>
      <c r="E24" s="23" t="s">
        <v>3</v>
      </c>
      <c r="F24" s="24" t="s">
        <v>4</v>
      </c>
    </row>
    <row r="25" spans="2:6" x14ac:dyDescent="0.25">
      <c r="B25" s="12">
        <v>2013</v>
      </c>
      <c r="C25" s="13">
        <f>C3-C14</f>
        <v>4115192</v>
      </c>
      <c r="D25" s="14">
        <f t="shared" ref="D25:F25" si="0">D3-D14</f>
        <v>2061159</v>
      </c>
      <c r="E25" s="14">
        <f t="shared" si="0"/>
        <v>1746521</v>
      </c>
      <c r="F25" s="15">
        <f t="shared" si="0"/>
        <v>307512</v>
      </c>
    </row>
    <row r="26" spans="2:6" x14ac:dyDescent="0.25">
      <c r="B26" s="16">
        <v>2014</v>
      </c>
      <c r="C26" s="13">
        <f t="shared" ref="C26:C27" si="1">C4-C15</f>
        <v>6795984</v>
      </c>
      <c r="D26" s="17">
        <f t="shared" ref="D26:F26" si="2">D4-D15</f>
        <v>3690449</v>
      </c>
      <c r="E26" s="17">
        <f t="shared" si="2"/>
        <v>2417267</v>
      </c>
      <c r="F26" s="18">
        <f t="shared" si="2"/>
        <v>688268</v>
      </c>
    </row>
    <row r="27" spans="2:6" x14ac:dyDescent="0.25">
      <c r="B27" s="16">
        <v>2015</v>
      </c>
      <c r="C27" s="13">
        <f t="shared" si="1"/>
        <v>2602442</v>
      </c>
      <c r="D27" s="19">
        <f t="shared" ref="D27:F30" si="3">D5-D16</f>
        <v>751542</v>
      </c>
      <c r="E27" s="20">
        <f t="shared" si="3"/>
        <v>1329323</v>
      </c>
      <c r="F27" s="11">
        <f t="shared" si="3"/>
        <v>521577</v>
      </c>
    </row>
    <row r="28" spans="2:6" x14ac:dyDescent="0.25">
      <c r="B28" s="16">
        <v>2016</v>
      </c>
      <c r="C28" s="13">
        <f>C6-C17</f>
        <v>-270119</v>
      </c>
      <c r="D28" s="19">
        <f t="shared" si="3"/>
        <v>-1293056</v>
      </c>
      <c r="E28" s="20">
        <f t="shared" si="3"/>
        <v>667099</v>
      </c>
      <c r="F28" s="11">
        <f t="shared" si="3"/>
        <v>355838</v>
      </c>
    </row>
    <row r="29" spans="2:6" x14ac:dyDescent="0.25">
      <c r="B29" s="16">
        <v>2017</v>
      </c>
      <c r="C29" s="13">
        <f>C7-C18</f>
        <v>1662788</v>
      </c>
      <c r="D29" s="19">
        <f t="shared" si="3"/>
        <v>-559440</v>
      </c>
      <c r="E29" s="20">
        <f t="shared" si="3"/>
        <v>1659002</v>
      </c>
      <c r="F29" s="11">
        <f t="shared" si="3"/>
        <v>563226</v>
      </c>
    </row>
    <row r="30" spans="2:6" x14ac:dyDescent="0.25">
      <c r="B30" s="29">
        <v>2018</v>
      </c>
      <c r="C30" s="13">
        <f>C8-C19</f>
        <v>-3179757</v>
      </c>
      <c r="D30" s="19">
        <f>D8-D19</f>
        <v>-3651719</v>
      </c>
      <c r="E30" s="20">
        <f>E8-E19</f>
        <v>-81040</v>
      </c>
      <c r="F30" s="11">
        <f>F8-F19</f>
        <v>553002</v>
      </c>
    </row>
    <row r="31" spans="2:6" x14ac:dyDescent="0.25">
      <c r="B31" s="29">
        <v>2019</v>
      </c>
      <c r="C31" s="31"/>
      <c r="D31" s="5"/>
      <c r="E31" s="6"/>
      <c r="F31" s="7"/>
    </row>
    <row r="32" spans="2:6" ht="15.75" thickBot="1" x14ac:dyDescent="0.3">
      <c r="B32" s="30">
        <v>2020</v>
      </c>
      <c r="C32" s="33"/>
      <c r="D32" s="8"/>
      <c r="E32" s="9"/>
      <c r="F32" s="10"/>
    </row>
    <row r="33" spans="2:6" ht="15.75" thickBot="1" x14ac:dyDescent="0.3">
      <c r="B33" s="25" t="s">
        <v>5</v>
      </c>
      <c r="C33" s="26">
        <f>SUM(C25:C32)</f>
        <v>11726530</v>
      </c>
      <c r="D33" s="27">
        <f>SUM(D25:D32)</f>
        <v>998935</v>
      </c>
      <c r="E33" s="27">
        <f>SUM(E25:E32)</f>
        <v>7738172</v>
      </c>
      <c r="F33" s="28">
        <f>SUM(F25:F32)</f>
        <v>2989423</v>
      </c>
    </row>
  </sheetData>
  <sheetProtection algorithmName="SHA-512" hashValue="Y4e+Rk+AB5Aqyswerjsl7E+YYpfPFX6GNZ1OeTmOMUWsUM7zVED1K9IB7qFat1HRLthLf0glEswjY10fhAGGEg==" saltValue="Tgldg6bFU8vA5ympx+Z/Pw==" spinCount="100000" sheet="1" objects="1" scenarios="1"/>
  <conditionalFormatting sqref="C25:F3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BE_ESD_Public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2018-11-07T10:05:40Z</dcterms:created>
  <dcterms:modified xsi:type="dcterms:W3CDTF">2021-04-06T11:44:56Z</dcterms:modified>
</cp:coreProperties>
</file>